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  <sheet xmlns:r="http://schemas.openxmlformats.org/officeDocument/2006/relationships" name="設定" sheetId="2" state="visible" r:id="rId2"/>
  </sheets>
  <definedNames>
    <definedName name="_xlnm.Print_Area" localSheetId="0">'シフト表'!$A$1:$AH$13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0.0"/>
    <numFmt numFmtId="166" formatCode="yyyy/mm/dd"/>
    <numFmt numFmtId="167" formatCode="d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3"/>
    </font>
    <font>
      <name val="游ゴシック"/>
      <b val="1"/>
      <sz val="10"/>
    </font>
    <font>
      <name val="游ゴシック"/>
      <sz val="10"/>
    </font>
    <font>
      <name val="游ゴシック"/>
      <b val="1"/>
      <color rgb="00FFFFFF"/>
      <sz val="10"/>
    </font>
    <font>
      <name val="游ゴシック"/>
      <color rgb="007A8794"/>
      <sz val="9"/>
    </font>
    <font>
      <name val="游ゴシック"/>
      <color rgb="00C0392B"/>
      <sz val="9"/>
    </font>
    <font>
      <name val="游ゴシック"/>
      <color rgb="007A8794"/>
      <sz val="8"/>
    </font>
    <font>
      <name val="游ゴシック"/>
      <b val="1"/>
      <color rgb="001F3A5F"/>
      <sz val="16"/>
    </font>
    <font>
      <name val="游ゴシック"/>
      <b val="1"/>
      <sz val="9"/>
    </font>
    <font>
      <name val="游ゴシック"/>
      <b val="1"/>
      <color rgb="00FFFFFF"/>
      <sz val="9"/>
    </font>
    <font>
      <name val="游ゴシック"/>
      <sz val="9"/>
    </font>
  </fonts>
  <fills count="6">
    <fill>
      <patternFill/>
    </fill>
    <fill>
      <patternFill patternType="gray125"/>
    </fill>
    <fill>
      <patternFill patternType="solid">
        <fgColor rgb="00EAF0F7"/>
      </patternFill>
    </fill>
    <fill>
      <patternFill patternType="solid">
        <fgColor rgb="00FFFDE7"/>
      </patternFill>
    </fill>
    <fill>
      <patternFill patternType="solid">
        <fgColor rgb="001F3A5F"/>
      </patternFill>
    </fill>
    <fill>
      <patternFill patternType="solid">
        <fgColor rgb="00DDE7F2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167" fontId="9" fillId="2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7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pivotButton="0" quotePrefix="0" xfId="0"/>
    <xf numFmtId="0" fontId="3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166" fontId="6" fillId="0" borderId="0" pivotButton="0" quotePrefix="0" xfId="0"/>
    <xf numFmtId="166" fontId="0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BFBFBF"/>
        </patternFill>
      </fill>
    </dxf>
    <dxf>
      <font>
        <color rgb="00C0392B"/>
      </font>
      <fill>
        <patternFill patternType="solid">
          <fgColor rgb="00FDE2E2"/>
        </patternFill>
      </fill>
    </dxf>
    <dxf>
      <font>
        <color rgb="001F5FAF"/>
      </font>
      <fill>
        <patternFill patternType="solid">
          <fgColor rgb="00E0ECFB"/>
        </patternFill>
      </fill>
    </dxf>
    <dxf>
      <font>
        <color rgb="009999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8" customWidth="1" min="33" max="33"/>
    <col width="8" customWidth="1" min="34" max="34"/>
  </cols>
  <sheetData>
    <row r="1">
      <c r="A1" s="1">
        <f>設定!B3&amp;"年"&amp;設定!B4&amp;"月 シフト表"</f>
        <v/>
      </c>
    </row>
    <row r="3">
      <c r="A3" s="2" t="inlineStr">
        <is>
          <t>日付</t>
        </is>
      </c>
      <c r="B3" s="3">
        <f>IF(1&gt;DAY(DATE(設定!$B$3,設定!$B$4+1,0)),"",DATE(設定!$B$3,設定!$B$4,1))</f>
        <v/>
      </c>
      <c r="C3" s="3">
        <f>IF(2&gt;DAY(DATE(設定!$B$3,設定!$B$4+1,0)),"",DATE(設定!$B$3,設定!$B$4,2))</f>
        <v/>
      </c>
      <c r="D3" s="3">
        <f>IF(3&gt;DAY(DATE(設定!$B$3,設定!$B$4+1,0)),"",DATE(設定!$B$3,設定!$B$4,3))</f>
        <v/>
      </c>
      <c r="E3" s="3">
        <f>IF(4&gt;DAY(DATE(設定!$B$3,設定!$B$4+1,0)),"",DATE(設定!$B$3,設定!$B$4,4))</f>
        <v/>
      </c>
      <c r="F3" s="3">
        <f>IF(5&gt;DAY(DATE(設定!$B$3,設定!$B$4+1,0)),"",DATE(設定!$B$3,設定!$B$4,5))</f>
        <v/>
      </c>
      <c r="G3" s="3">
        <f>IF(6&gt;DAY(DATE(設定!$B$3,設定!$B$4+1,0)),"",DATE(設定!$B$3,設定!$B$4,6))</f>
        <v/>
      </c>
      <c r="H3" s="3">
        <f>IF(7&gt;DAY(DATE(設定!$B$3,設定!$B$4+1,0)),"",DATE(設定!$B$3,設定!$B$4,7))</f>
        <v/>
      </c>
      <c r="I3" s="3">
        <f>IF(8&gt;DAY(DATE(設定!$B$3,設定!$B$4+1,0)),"",DATE(設定!$B$3,設定!$B$4,8))</f>
        <v/>
      </c>
      <c r="J3" s="3">
        <f>IF(9&gt;DAY(DATE(設定!$B$3,設定!$B$4+1,0)),"",DATE(設定!$B$3,設定!$B$4,9))</f>
        <v/>
      </c>
      <c r="K3" s="3">
        <f>IF(10&gt;DAY(DATE(設定!$B$3,設定!$B$4+1,0)),"",DATE(設定!$B$3,設定!$B$4,10))</f>
        <v/>
      </c>
      <c r="L3" s="3">
        <f>IF(11&gt;DAY(DATE(設定!$B$3,設定!$B$4+1,0)),"",DATE(設定!$B$3,設定!$B$4,11))</f>
        <v/>
      </c>
      <c r="M3" s="3">
        <f>IF(12&gt;DAY(DATE(設定!$B$3,設定!$B$4+1,0)),"",DATE(設定!$B$3,設定!$B$4,12))</f>
        <v/>
      </c>
      <c r="N3" s="3">
        <f>IF(13&gt;DAY(DATE(設定!$B$3,設定!$B$4+1,0)),"",DATE(設定!$B$3,設定!$B$4,13))</f>
        <v/>
      </c>
      <c r="O3" s="3">
        <f>IF(14&gt;DAY(DATE(設定!$B$3,設定!$B$4+1,0)),"",DATE(設定!$B$3,設定!$B$4,14))</f>
        <v/>
      </c>
      <c r="P3" s="3">
        <f>IF(15&gt;DAY(DATE(設定!$B$3,設定!$B$4+1,0)),"",DATE(設定!$B$3,設定!$B$4,15))</f>
        <v/>
      </c>
      <c r="Q3" s="3">
        <f>IF(16&gt;DAY(DATE(設定!$B$3,設定!$B$4+1,0)),"",DATE(設定!$B$3,設定!$B$4,16))</f>
        <v/>
      </c>
      <c r="R3" s="3">
        <f>IF(17&gt;DAY(DATE(設定!$B$3,設定!$B$4+1,0)),"",DATE(設定!$B$3,設定!$B$4,17))</f>
        <v/>
      </c>
      <c r="S3" s="3">
        <f>IF(18&gt;DAY(DATE(設定!$B$3,設定!$B$4+1,0)),"",DATE(設定!$B$3,設定!$B$4,18))</f>
        <v/>
      </c>
      <c r="T3" s="3">
        <f>IF(19&gt;DAY(DATE(設定!$B$3,設定!$B$4+1,0)),"",DATE(設定!$B$3,設定!$B$4,19))</f>
        <v/>
      </c>
      <c r="U3" s="3">
        <f>IF(20&gt;DAY(DATE(設定!$B$3,設定!$B$4+1,0)),"",DATE(設定!$B$3,設定!$B$4,20))</f>
        <v/>
      </c>
      <c r="V3" s="3">
        <f>IF(21&gt;DAY(DATE(設定!$B$3,設定!$B$4+1,0)),"",DATE(設定!$B$3,設定!$B$4,21))</f>
        <v/>
      </c>
      <c r="W3" s="3">
        <f>IF(22&gt;DAY(DATE(設定!$B$3,設定!$B$4+1,0)),"",DATE(設定!$B$3,設定!$B$4,22))</f>
        <v/>
      </c>
      <c r="X3" s="3">
        <f>IF(23&gt;DAY(DATE(設定!$B$3,設定!$B$4+1,0)),"",DATE(設定!$B$3,設定!$B$4,23))</f>
        <v/>
      </c>
      <c r="Y3" s="3">
        <f>IF(24&gt;DAY(DATE(設定!$B$3,設定!$B$4+1,0)),"",DATE(設定!$B$3,設定!$B$4,24))</f>
        <v/>
      </c>
      <c r="Z3" s="3">
        <f>IF(25&gt;DAY(DATE(設定!$B$3,設定!$B$4+1,0)),"",DATE(設定!$B$3,設定!$B$4,25))</f>
        <v/>
      </c>
      <c r="AA3" s="3">
        <f>IF(26&gt;DAY(DATE(設定!$B$3,設定!$B$4+1,0)),"",DATE(設定!$B$3,設定!$B$4,26))</f>
        <v/>
      </c>
      <c r="AB3" s="3">
        <f>IF(27&gt;DAY(DATE(設定!$B$3,設定!$B$4+1,0)),"",DATE(設定!$B$3,設定!$B$4,27))</f>
        <v/>
      </c>
      <c r="AC3" s="3">
        <f>IF(28&gt;DAY(DATE(設定!$B$3,設定!$B$4+1,0)),"",DATE(設定!$B$3,設定!$B$4,28))</f>
        <v/>
      </c>
      <c r="AD3" s="3">
        <f>IF(29&gt;DAY(DATE(設定!$B$3,設定!$B$4+1,0)),"",DATE(設定!$B$3,設定!$B$4,29))</f>
        <v/>
      </c>
      <c r="AE3" s="3">
        <f>IF(30&gt;DAY(DATE(設定!$B$3,設定!$B$4+1,0)),"",DATE(設定!$B$3,設定!$B$4,30))</f>
        <v/>
      </c>
      <c r="AF3" s="3">
        <f>IF(31&gt;DAY(DATE(設定!$B$3,設定!$B$4+1,0)),"",DATE(設定!$B$3,設定!$B$4,31))</f>
        <v/>
      </c>
      <c r="AG3" s="4" t="inlineStr">
        <is>
          <t>出勤日数</t>
        </is>
      </c>
      <c r="AH3" s="4" t="inlineStr">
        <is>
          <t>休日数</t>
        </is>
      </c>
    </row>
    <row r="4">
      <c r="A4" s="2" t="inlineStr">
        <is>
          <t>曜日</t>
        </is>
      </c>
      <c r="B4" s="2">
        <f>IF(B3="","",CHOOSE(WEEKDAY(B3),"日","月","火","水","木","金","土"))</f>
        <v/>
      </c>
      <c r="C4" s="2">
        <f>IF(C3="","",CHOOSE(WEEKDAY(C3),"日","月","火","水","木","金","土"))</f>
        <v/>
      </c>
      <c r="D4" s="2">
        <f>IF(D3="","",CHOOSE(WEEKDAY(D3),"日","月","火","水","木","金","土"))</f>
        <v/>
      </c>
      <c r="E4" s="2">
        <f>IF(E3="","",CHOOSE(WEEKDAY(E3),"日","月","火","水","木","金","土"))</f>
        <v/>
      </c>
      <c r="F4" s="2">
        <f>IF(F3="","",CHOOSE(WEEKDAY(F3),"日","月","火","水","木","金","土"))</f>
        <v/>
      </c>
      <c r="G4" s="2">
        <f>IF(G3="","",CHOOSE(WEEKDAY(G3),"日","月","火","水","木","金","土"))</f>
        <v/>
      </c>
      <c r="H4" s="2">
        <f>IF(H3="","",CHOOSE(WEEKDAY(H3),"日","月","火","水","木","金","土"))</f>
        <v/>
      </c>
      <c r="I4" s="2">
        <f>IF(I3="","",CHOOSE(WEEKDAY(I3),"日","月","火","水","木","金","土"))</f>
        <v/>
      </c>
      <c r="J4" s="2">
        <f>IF(J3="","",CHOOSE(WEEKDAY(J3),"日","月","火","水","木","金","土"))</f>
        <v/>
      </c>
      <c r="K4" s="2">
        <f>IF(K3="","",CHOOSE(WEEKDAY(K3),"日","月","火","水","木","金","土"))</f>
        <v/>
      </c>
      <c r="L4" s="2">
        <f>IF(L3="","",CHOOSE(WEEKDAY(L3),"日","月","火","水","木","金","土"))</f>
        <v/>
      </c>
      <c r="M4" s="2">
        <f>IF(M3="","",CHOOSE(WEEKDAY(M3),"日","月","火","水","木","金","土"))</f>
        <v/>
      </c>
      <c r="N4" s="2">
        <f>IF(N3="","",CHOOSE(WEEKDAY(N3),"日","月","火","水","木","金","土"))</f>
        <v/>
      </c>
      <c r="O4" s="2">
        <f>IF(O3="","",CHOOSE(WEEKDAY(O3),"日","月","火","水","木","金","土"))</f>
        <v/>
      </c>
      <c r="P4" s="2">
        <f>IF(P3="","",CHOOSE(WEEKDAY(P3),"日","月","火","水","木","金","土"))</f>
        <v/>
      </c>
      <c r="Q4" s="2">
        <f>IF(Q3="","",CHOOSE(WEEKDAY(Q3),"日","月","火","水","木","金","土"))</f>
        <v/>
      </c>
      <c r="R4" s="2">
        <f>IF(R3="","",CHOOSE(WEEKDAY(R3),"日","月","火","水","木","金","土"))</f>
        <v/>
      </c>
      <c r="S4" s="2">
        <f>IF(S3="","",CHOOSE(WEEKDAY(S3),"日","月","火","水","木","金","土"))</f>
        <v/>
      </c>
      <c r="T4" s="2">
        <f>IF(T3="","",CHOOSE(WEEKDAY(T3),"日","月","火","水","木","金","土"))</f>
        <v/>
      </c>
      <c r="U4" s="2">
        <f>IF(U3="","",CHOOSE(WEEKDAY(U3),"日","月","火","水","木","金","土"))</f>
        <v/>
      </c>
      <c r="V4" s="2">
        <f>IF(V3="","",CHOOSE(WEEKDAY(V3),"日","月","火","水","木","金","土"))</f>
        <v/>
      </c>
      <c r="W4" s="2">
        <f>IF(W3="","",CHOOSE(WEEKDAY(W3),"日","月","火","水","木","金","土"))</f>
        <v/>
      </c>
      <c r="X4" s="2">
        <f>IF(X3="","",CHOOSE(WEEKDAY(X3),"日","月","火","水","木","金","土"))</f>
        <v/>
      </c>
      <c r="Y4" s="2">
        <f>IF(Y3="","",CHOOSE(WEEKDAY(Y3),"日","月","火","水","木","金","土"))</f>
        <v/>
      </c>
      <c r="Z4" s="2">
        <f>IF(Z3="","",CHOOSE(WEEKDAY(Z3),"日","月","火","水","木","金","土"))</f>
        <v/>
      </c>
      <c r="AA4" s="2">
        <f>IF(AA3="","",CHOOSE(WEEKDAY(AA3),"日","月","火","水","木","金","土"))</f>
        <v/>
      </c>
      <c r="AB4" s="2">
        <f>IF(AB3="","",CHOOSE(WEEKDAY(AB3),"日","月","火","水","木","金","土"))</f>
        <v/>
      </c>
      <c r="AC4" s="2">
        <f>IF(AC3="","",CHOOSE(WEEKDAY(AC3),"日","月","火","水","木","金","土"))</f>
        <v/>
      </c>
      <c r="AD4" s="2">
        <f>IF(AD3="","",CHOOSE(WEEKDAY(AD3),"日","月","火","水","木","金","土"))</f>
        <v/>
      </c>
      <c r="AE4" s="2">
        <f>IF(AE3="","",CHOOSE(WEEKDAY(AE3),"日","月","火","水","木","金","土"))</f>
        <v/>
      </c>
      <c r="AF4" s="2">
        <f>IF(AF3="","",CHOOSE(WEEKDAY(AF3),"日","月","火","水","木","金","土"))</f>
        <v/>
      </c>
      <c r="AG4" s="4" t="n"/>
      <c r="AH4" s="4" t="n"/>
    </row>
    <row r="5">
      <c r="A5" s="5" t="inlineStr">
        <is>
          <t>佐藤</t>
        </is>
      </c>
      <c r="B5" s="6" t="inlineStr">
        <is>
          <t>遅</t>
        </is>
      </c>
      <c r="C5" s="6" t="inlineStr">
        <is>
          <t>休</t>
        </is>
      </c>
      <c r="D5" s="6" t="inlineStr">
        <is>
          <t>日</t>
        </is>
      </c>
      <c r="E5" s="6" t="inlineStr">
        <is>
          <t>短</t>
        </is>
      </c>
      <c r="F5" s="6" t="inlineStr">
        <is>
          <t>遅</t>
        </is>
      </c>
      <c r="G5" s="6" t="inlineStr">
        <is>
          <t>日</t>
        </is>
      </c>
      <c r="H5" s="6" t="inlineStr">
        <is>
          <t>早</t>
        </is>
      </c>
      <c r="I5" s="6" t="inlineStr">
        <is>
          <t>遅</t>
        </is>
      </c>
      <c r="J5" s="6" t="inlineStr">
        <is>
          <t>休</t>
        </is>
      </c>
      <c r="K5" s="6" t="inlineStr">
        <is>
          <t>休</t>
        </is>
      </c>
      <c r="L5" s="6" t="inlineStr">
        <is>
          <t>遅</t>
        </is>
      </c>
      <c r="M5" s="6" t="inlineStr">
        <is>
          <t>遅</t>
        </is>
      </c>
      <c r="N5" s="6" t="inlineStr">
        <is>
          <t>遅</t>
        </is>
      </c>
      <c r="O5" s="6" t="inlineStr">
        <is>
          <t>休</t>
        </is>
      </c>
      <c r="P5" s="6" t="inlineStr">
        <is>
          <t>休</t>
        </is>
      </c>
      <c r="Q5" s="6" t="inlineStr">
        <is>
          <t>遅</t>
        </is>
      </c>
      <c r="R5" s="6" t="inlineStr">
        <is>
          <t>早</t>
        </is>
      </c>
      <c r="S5" s="6" t="inlineStr">
        <is>
          <t>日</t>
        </is>
      </c>
      <c r="T5" s="6" t="inlineStr">
        <is>
          <t>遅</t>
        </is>
      </c>
      <c r="U5" s="6" t="inlineStr">
        <is>
          <t>日</t>
        </is>
      </c>
      <c r="V5" s="6" t="inlineStr">
        <is>
          <t>休</t>
        </is>
      </c>
      <c r="W5" s="6" t="inlineStr">
        <is>
          <t>早</t>
        </is>
      </c>
      <c r="X5" s="6" t="inlineStr">
        <is>
          <t>早</t>
        </is>
      </c>
      <c r="Y5" s="6" t="inlineStr">
        <is>
          <t>日</t>
        </is>
      </c>
      <c r="Z5" s="6" t="inlineStr">
        <is>
          <t>日</t>
        </is>
      </c>
      <c r="AA5" s="6" t="inlineStr">
        <is>
          <t>早</t>
        </is>
      </c>
      <c r="AB5" s="6" t="inlineStr">
        <is>
          <t>休</t>
        </is>
      </c>
      <c r="AC5" s="6" t="inlineStr">
        <is>
          <t>早</t>
        </is>
      </c>
      <c r="AD5" s="6" t="inlineStr">
        <is>
          <t>休</t>
        </is>
      </c>
      <c r="AE5" s="6" t="inlineStr">
        <is>
          <t>遅</t>
        </is>
      </c>
      <c r="AF5" s="6" t="n"/>
      <c r="AG5" s="7">
        <f>COUNTA(B5:AF5)-COUNTIF(B5:AF5,"休")-COUNTIF(B5:AF5,"有")</f>
        <v/>
      </c>
      <c r="AH5" s="7">
        <f>COUNTIF(B5:AF5,"休")+COUNTIF(B5:AF5,"有")</f>
        <v/>
      </c>
    </row>
    <row r="6">
      <c r="A6" s="5" t="inlineStr">
        <is>
          <t>鈴木</t>
        </is>
      </c>
      <c r="B6" s="6" t="inlineStr">
        <is>
          <t>早</t>
        </is>
      </c>
      <c r="C6" s="6" t="inlineStr">
        <is>
          <t>早</t>
        </is>
      </c>
      <c r="D6" s="6" t="inlineStr">
        <is>
          <t>早</t>
        </is>
      </c>
      <c r="E6" s="6" t="inlineStr">
        <is>
          <t>遅</t>
        </is>
      </c>
      <c r="F6" s="6" t="inlineStr">
        <is>
          <t>日</t>
        </is>
      </c>
      <c r="G6" s="6" t="inlineStr">
        <is>
          <t>短</t>
        </is>
      </c>
      <c r="H6" s="6" t="inlineStr">
        <is>
          <t>日</t>
        </is>
      </c>
      <c r="I6" s="6" t="inlineStr">
        <is>
          <t>早</t>
        </is>
      </c>
      <c r="J6" s="6" t="inlineStr">
        <is>
          <t>日</t>
        </is>
      </c>
      <c r="K6" s="6" t="inlineStr">
        <is>
          <t>遅</t>
        </is>
      </c>
      <c r="L6" s="6" t="inlineStr">
        <is>
          <t>遅</t>
        </is>
      </c>
      <c r="M6" s="6" t="inlineStr">
        <is>
          <t>休</t>
        </is>
      </c>
      <c r="N6" s="6" t="inlineStr">
        <is>
          <t>早</t>
        </is>
      </c>
      <c r="O6" s="6" t="inlineStr">
        <is>
          <t>休</t>
        </is>
      </c>
      <c r="P6" s="6" t="inlineStr">
        <is>
          <t>早</t>
        </is>
      </c>
      <c r="Q6" s="6" t="inlineStr">
        <is>
          <t>休</t>
        </is>
      </c>
      <c r="R6" s="6" t="inlineStr">
        <is>
          <t>早</t>
        </is>
      </c>
      <c r="S6" s="6" t="inlineStr">
        <is>
          <t>短</t>
        </is>
      </c>
      <c r="T6" s="6" t="inlineStr">
        <is>
          <t>休</t>
        </is>
      </c>
      <c r="U6" s="6" t="inlineStr">
        <is>
          <t>早</t>
        </is>
      </c>
      <c r="V6" s="6" t="inlineStr">
        <is>
          <t>遅</t>
        </is>
      </c>
      <c r="W6" s="6" t="inlineStr">
        <is>
          <t>短</t>
        </is>
      </c>
      <c r="X6" s="6" t="inlineStr">
        <is>
          <t>早</t>
        </is>
      </c>
      <c r="Y6" s="6" t="inlineStr">
        <is>
          <t>休</t>
        </is>
      </c>
      <c r="Z6" s="6" t="inlineStr">
        <is>
          <t>日</t>
        </is>
      </c>
      <c r="AA6" s="6" t="inlineStr">
        <is>
          <t>短</t>
        </is>
      </c>
      <c r="AB6" s="6" t="inlineStr">
        <is>
          <t>休</t>
        </is>
      </c>
      <c r="AC6" s="6" t="inlineStr">
        <is>
          <t>日</t>
        </is>
      </c>
      <c r="AD6" s="6" t="inlineStr">
        <is>
          <t>遅</t>
        </is>
      </c>
      <c r="AE6" s="6" t="inlineStr">
        <is>
          <t>休</t>
        </is>
      </c>
      <c r="AF6" s="6" t="n"/>
      <c r="AG6" s="7">
        <f>COUNTA(B6:AF6)-COUNTIF(B6:AF6,"休")-COUNTIF(B6:AF6,"有")</f>
        <v/>
      </c>
      <c r="AH6" s="7">
        <f>COUNTIF(B6:AF6,"休")+COUNTIF(B6:AF6,"有")</f>
        <v/>
      </c>
    </row>
    <row r="7">
      <c r="A7" s="5" t="inlineStr">
        <is>
          <t>高橋</t>
        </is>
      </c>
      <c r="B7" s="6" t="inlineStr">
        <is>
          <t>休</t>
        </is>
      </c>
      <c r="C7" s="6" t="inlineStr">
        <is>
          <t>日</t>
        </is>
      </c>
      <c r="D7" s="6" t="inlineStr">
        <is>
          <t>日</t>
        </is>
      </c>
      <c r="E7" s="6" t="inlineStr">
        <is>
          <t>遅</t>
        </is>
      </c>
      <c r="F7" s="6" t="inlineStr">
        <is>
          <t>遅</t>
        </is>
      </c>
      <c r="G7" s="6" t="inlineStr">
        <is>
          <t>日</t>
        </is>
      </c>
      <c r="H7" s="6" t="inlineStr">
        <is>
          <t>短</t>
        </is>
      </c>
      <c r="I7" s="6" t="inlineStr">
        <is>
          <t>日</t>
        </is>
      </c>
      <c r="J7" s="6" t="inlineStr">
        <is>
          <t>早</t>
        </is>
      </c>
      <c r="K7" s="6" t="inlineStr">
        <is>
          <t>日</t>
        </is>
      </c>
      <c r="L7" s="6" t="inlineStr">
        <is>
          <t>早</t>
        </is>
      </c>
      <c r="M7" s="6" t="inlineStr">
        <is>
          <t>休</t>
        </is>
      </c>
      <c r="N7" s="6" t="inlineStr">
        <is>
          <t>早</t>
        </is>
      </c>
      <c r="O7" s="6" t="inlineStr">
        <is>
          <t>早</t>
        </is>
      </c>
      <c r="P7" s="6" t="inlineStr">
        <is>
          <t>日</t>
        </is>
      </c>
      <c r="Q7" s="6" t="inlineStr">
        <is>
          <t>早</t>
        </is>
      </c>
      <c r="R7" s="6" t="inlineStr">
        <is>
          <t>早</t>
        </is>
      </c>
      <c r="S7" s="6" t="inlineStr">
        <is>
          <t>早</t>
        </is>
      </c>
      <c r="T7" s="6" t="inlineStr">
        <is>
          <t>短</t>
        </is>
      </c>
      <c r="U7" s="6" t="inlineStr">
        <is>
          <t>休</t>
        </is>
      </c>
      <c r="V7" s="6" t="inlineStr">
        <is>
          <t>休</t>
        </is>
      </c>
      <c r="W7" s="6" t="inlineStr">
        <is>
          <t>休</t>
        </is>
      </c>
      <c r="X7" s="6" t="inlineStr">
        <is>
          <t>遅</t>
        </is>
      </c>
      <c r="Y7" s="6" t="inlineStr">
        <is>
          <t>早</t>
        </is>
      </c>
      <c r="Z7" s="6" t="inlineStr">
        <is>
          <t>休</t>
        </is>
      </c>
      <c r="AA7" s="6" t="inlineStr">
        <is>
          <t>早</t>
        </is>
      </c>
      <c r="AB7" s="6" t="inlineStr">
        <is>
          <t>日</t>
        </is>
      </c>
      <c r="AC7" s="6" t="inlineStr">
        <is>
          <t>日</t>
        </is>
      </c>
      <c r="AD7" s="6" t="inlineStr">
        <is>
          <t>休</t>
        </is>
      </c>
      <c r="AE7" s="6" t="inlineStr">
        <is>
          <t>早</t>
        </is>
      </c>
      <c r="AF7" s="6" t="n"/>
      <c r="AG7" s="7">
        <f>COUNTA(B7:AF7)-COUNTIF(B7:AF7,"休")-COUNTIF(B7:AF7,"有")</f>
        <v/>
      </c>
      <c r="AH7" s="7">
        <f>COUNTIF(B7:AF7,"休")+COUNTIF(B7:AF7,"有")</f>
        <v/>
      </c>
    </row>
    <row r="8">
      <c r="A8" s="5" t="inlineStr">
        <is>
          <t>田中</t>
        </is>
      </c>
      <c r="B8" s="6" t="inlineStr">
        <is>
          <t>遅</t>
        </is>
      </c>
      <c r="C8" s="6" t="inlineStr">
        <is>
          <t>早</t>
        </is>
      </c>
      <c r="D8" s="6" t="inlineStr">
        <is>
          <t>休</t>
        </is>
      </c>
      <c r="E8" s="6" t="inlineStr">
        <is>
          <t>夜</t>
        </is>
      </c>
      <c r="F8" s="6" t="inlineStr">
        <is>
          <t>休</t>
        </is>
      </c>
      <c r="G8" s="6" t="inlineStr">
        <is>
          <t>日</t>
        </is>
      </c>
      <c r="H8" s="6" t="inlineStr">
        <is>
          <t>早</t>
        </is>
      </c>
      <c r="I8" s="6" t="inlineStr">
        <is>
          <t>短</t>
        </is>
      </c>
      <c r="J8" s="6" t="inlineStr">
        <is>
          <t>短</t>
        </is>
      </c>
      <c r="K8" s="6" t="inlineStr">
        <is>
          <t>短</t>
        </is>
      </c>
      <c r="L8" s="6" t="inlineStr">
        <is>
          <t>日</t>
        </is>
      </c>
      <c r="M8" s="6" t="inlineStr">
        <is>
          <t>早</t>
        </is>
      </c>
      <c r="N8" s="6" t="inlineStr">
        <is>
          <t>早</t>
        </is>
      </c>
      <c r="O8" s="6" t="inlineStr">
        <is>
          <t>遅</t>
        </is>
      </c>
      <c r="P8" s="6" t="inlineStr">
        <is>
          <t>休</t>
        </is>
      </c>
      <c r="Q8" s="6" t="inlineStr">
        <is>
          <t>早</t>
        </is>
      </c>
      <c r="R8" s="6" t="inlineStr">
        <is>
          <t>夜</t>
        </is>
      </c>
      <c r="S8" s="6" t="inlineStr">
        <is>
          <t>休</t>
        </is>
      </c>
      <c r="T8" s="6" t="inlineStr">
        <is>
          <t>日</t>
        </is>
      </c>
      <c r="U8" s="6" t="inlineStr">
        <is>
          <t>夜</t>
        </is>
      </c>
      <c r="V8" s="6" t="inlineStr">
        <is>
          <t>休</t>
        </is>
      </c>
      <c r="W8" s="6" t="inlineStr">
        <is>
          <t>休</t>
        </is>
      </c>
      <c r="X8" s="6" t="inlineStr">
        <is>
          <t>早</t>
        </is>
      </c>
      <c r="Y8" s="6" t="inlineStr">
        <is>
          <t>遅</t>
        </is>
      </c>
      <c r="Z8" s="6" t="inlineStr">
        <is>
          <t>休</t>
        </is>
      </c>
      <c r="AA8" s="6" t="inlineStr">
        <is>
          <t>早</t>
        </is>
      </c>
      <c r="AB8" s="6" t="inlineStr">
        <is>
          <t>休</t>
        </is>
      </c>
      <c r="AC8" s="6" t="inlineStr">
        <is>
          <t>休</t>
        </is>
      </c>
      <c r="AD8" s="6" t="inlineStr">
        <is>
          <t>休</t>
        </is>
      </c>
      <c r="AE8" s="6" t="inlineStr">
        <is>
          <t>休</t>
        </is>
      </c>
      <c r="AF8" s="6" t="n"/>
      <c r="AG8" s="7">
        <f>COUNTA(B8:AF8)-COUNTIF(B8:AF8,"休")-COUNTIF(B8:AF8,"有")</f>
        <v/>
      </c>
      <c r="AH8" s="7">
        <f>COUNTIF(B8:AF8,"休")+COUNTIF(B8:AF8,"有")</f>
        <v/>
      </c>
    </row>
    <row r="9">
      <c r="A9" s="5" t="inlineStr">
        <is>
          <t>伊藤</t>
        </is>
      </c>
      <c r="B9" s="6" t="inlineStr">
        <is>
          <t>短</t>
        </is>
      </c>
      <c r="C9" s="6" t="inlineStr">
        <is>
          <t>早</t>
        </is>
      </c>
      <c r="D9" s="6" t="inlineStr">
        <is>
          <t>早</t>
        </is>
      </c>
      <c r="E9" s="6" t="inlineStr">
        <is>
          <t>短</t>
        </is>
      </c>
      <c r="F9" s="6" t="inlineStr">
        <is>
          <t>早</t>
        </is>
      </c>
      <c r="G9" s="6" t="inlineStr">
        <is>
          <t>早</t>
        </is>
      </c>
      <c r="H9" s="6" t="inlineStr">
        <is>
          <t>日</t>
        </is>
      </c>
      <c r="I9" s="6" t="inlineStr">
        <is>
          <t>早</t>
        </is>
      </c>
      <c r="J9" s="6" t="inlineStr">
        <is>
          <t>短</t>
        </is>
      </c>
      <c r="K9" s="6" t="inlineStr">
        <is>
          <t>遅</t>
        </is>
      </c>
      <c r="L9" s="6" t="inlineStr">
        <is>
          <t>短</t>
        </is>
      </c>
      <c r="M9" s="6" t="inlineStr">
        <is>
          <t>短</t>
        </is>
      </c>
      <c r="N9" s="6" t="inlineStr">
        <is>
          <t>休</t>
        </is>
      </c>
      <c r="O9" s="6" t="inlineStr">
        <is>
          <t>遅</t>
        </is>
      </c>
      <c r="P9" s="6" t="inlineStr">
        <is>
          <t>早</t>
        </is>
      </c>
      <c r="Q9" s="6" t="inlineStr">
        <is>
          <t>早</t>
        </is>
      </c>
      <c r="R9" s="6" t="inlineStr">
        <is>
          <t>早</t>
        </is>
      </c>
      <c r="S9" s="6" t="inlineStr">
        <is>
          <t>短</t>
        </is>
      </c>
      <c r="T9" s="6" t="inlineStr">
        <is>
          <t>休</t>
        </is>
      </c>
      <c r="U9" s="6" t="inlineStr">
        <is>
          <t>遅</t>
        </is>
      </c>
      <c r="V9" s="6" t="inlineStr">
        <is>
          <t>休</t>
        </is>
      </c>
      <c r="W9" s="6" t="inlineStr">
        <is>
          <t>短</t>
        </is>
      </c>
      <c r="X9" s="6" t="inlineStr">
        <is>
          <t>日</t>
        </is>
      </c>
      <c r="Y9" s="6" t="inlineStr">
        <is>
          <t>短</t>
        </is>
      </c>
      <c r="Z9" s="6" t="inlineStr">
        <is>
          <t>日</t>
        </is>
      </c>
      <c r="AA9" s="6" t="inlineStr">
        <is>
          <t>短</t>
        </is>
      </c>
      <c r="AB9" s="6" t="inlineStr">
        <is>
          <t>短</t>
        </is>
      </c>
      <c r="AC9" s="6" t="inlineStr">
        <is>
          <t>休</t>
        </is>
      </c>
      <c r="AD9" s="6" t="inlineStr">
        <is>
          <t>休</t>
        </is>
      </c>
      <c r="AE9" s="6" t="inlineStr">
        <is>
          <t>早</t>
        </is>
      </c>
      <c r="AF9" s="6" t="n"/>
      <c r="AG9" s="7">
        <f>COUNTA(B9:AF9)-COUNTIF(B9:AF9,"休")-COUNTIF(B9:AF9,"有")</f>
        <v/>
      </c>
      <c r="AH9" s="7">
        <f>COUNTIF(B9:AF9,"休")+COUNTIF(B9:AF9,"有")</f>
        <v/>
      </c>
    </row>
    <row r="10">
      <c r="A10" s="8" t="inlineStr">
        <is>
          <t>出勤人数</t>
        </is>
      </c>
      <c r="B10" s="8">
        <f>IF(B$3="","",COUNTA(B5:B9)-COUNTIF(B5:B9,"休")-COUNTIF(B5:B9,"有"))</f>
        <v/>
      </c>
      <c r="C10" s="8">
        <f>IF(C$3="","",COUNTA(C5:C9)-COUNTIF(C5:C9,"休")-COUNTIF(C5:C9,"有"))</f>
        <v/>
      </c>
      <c r="D10" s="8">
        <f>IF(D$3="","",COUNTA(D5:D9)-COUNTIF(D5:D9,"休")-COUNTIF(D5:D9,"有"))</f>
        <v/>
      </c>
      <c r="E10" s="8">
        <f>IF(E$3="","",COUNTA(E5:E9)-COUNTIF(E5:E9,"休")-COUNTIF(E5:E9,"有"))</f>
        <v/>
      </c>
      <c r="F10" s="8">
        <f>IF(F$3="","",COUNTA(F5:F9)-COUNTIF(F5:F9,"休")-COUNTIF(F5:F9,"有"))</f>
        <v/>
      </c>
      <c r="G10" s="8">
        <f>IF(G$3="","",COUNTA(G5:G9)-COUNTIF(G5:G9,"休")-COUNTIF(G5:G9,"有"))</f>
        <v/>
      </c>
      <c r="H10" s="8">
        <f>IF(H$3="","",COUNTA(H5:H9)-COUNTIF(H5:H9,"休")-COUNTIF(H5:H9,"有"))</f>
        <v/>
      </c>
      <c r="I10" s="8">
        <f>IF(I$3="","",COUNTA(I5:I9)-COUNTIF(I5:I9,"休")-COUNTIF(I5:I9,"有"))</f>
        <v/>
      </c>
      <c r="J10" s="8">
        <f>IF(J$3="","",COUNTA(J5:J9)-COUNTIF(J5:J9,"休")-COUNTIF(J5:J9,"有"))</f>
        <v/>
      </c>
      <c r="K10" s="8">
        <f>IF(K$3="","",COUNTA(K5:K9)-COUNTIF(K5:K9,"休")-COUNTIF(K5:K9,"有"))</f>
        <v/>
      </c>
      <c r="L10" s="8">
        <f>IF(L$3="","",COUNTA(L5:L9)-COUNTIF(L5:L9,"休")-COUNTIF(L5:L9,"有"))</f>
        <v/>
      </c>
      <c r="M10" s="8">
        <f>IF(M$3="","",COUNTA(M5:M9)-COUNTIF(M5:M9,"休")-COUNTIF(M5:M9,"有"))</f>
        <v/>
      </c>
      <c r="N10" s="8">
        <f>IF(N$3="","",COUNTA(N5:N9)-COUNTIF(N5:N9,"休")-COUNTIF(N5:N9,"有"))</f>
        <v/>
      </c>
      <c r="O10" s="8">
        <f>IF(O$3="","",COUNTA(O5:O9)-COUNTIF(O5:O9,"休")-COUNTIF(O5:O9,"有"))</f>
        <v/>
      </c>
      <c r="P10" s="8">
        <f>IF(P$3="","",COUNTA(P5:P9)-COUNTIF(P5:P9,"休")-COUNTIF(P5:P9,"有"))</f>
        <v/>
      </c>
      <c r="Q10" s="8">
        <f>IF(Q$3="","",COUNTA(Q5:Q9)-COUNTIF(Q5:Q9,"休")-COUNTIF(Q5:Q9,"有"))</f>
        <v/>
      </c>
      <c r="R10" s="8">
        <f>IF(R$3="","",COUNTA(R5:R9)-COUNTIF(R5:R9,"休")-COUNTIF(R5:R9,"有"))</f>
        <v/>
      </c>
      <c r="S10" s="8">
        <f>IF(S$3="","",COUNTA(S5:S9)-COUNTIF(S5:S9,"休")-COUNTIF(S5:S9,"有"))</f>
        <v/>
      </c>
      <c r="T10" s="8">
        <f>IF(T$3="","",COUNTA(T5:T9)-COUNTIF(T5:T9,"休")-COUNTIF(T5:T9,"有"))</f>
        <v/>
      </c>
      <c r="U10" s="8">
        <f>IF(U$3="","",COUNTA(U5:U9)-COUNTIF(U5:U9,"休")-COUNTIF(U5:U9,"有"))</f>
        <v/>
      </c>
      <c r="V10" s="8">
        <f>IF(V$3="","",COUNTA(V5:V9)-COUNTIF(V5:V9,"休")-COUNTIF(V5:V9,"有"))</f>
        <v/>
      </c>
      <c r="W10" s="8">
        <f>IF(W$3="","",COUNTA(W5:W9)-COUNTIF(W5:W9,"休")-COUNTIF(W5:W9,"有"))</f>
        <v/>
      </c>
      <c r="X10" s="8">
        <f>IF(X$3="","",COUNTA(X5:X9)-COUNTIF(X5:X9,"休")-COUNTIF(X5:X9,"有"))</f>
        <v/>
      </c>
      <c r="Y10" s="8">
        <f>IF(Y$3="","",COUNTA(Y5:Y9)-COUNTIF(Y5:Y9,"休")-COUNTIF(Y5:Y9,"有"))</f>
        <v/>
      </c>
      <c r="Z10" s="8">
        <f>IF(Z$3="","",COUNTA(Z5:Z9)-COUNTIF(Z5:Z9,"休")-COUNTIF(Z5:Z9,"有"))</f>
        <v/>
      </c>
      <c r="AA10" s="8">
        <f>IF(AA$3="","",COUNTA(AA5:AA9)-COUNTIF(AA5:AA9,"休")-COUNTIF(AA5:AA9,"有"))</f>
        <v/>
      </c>
      <c r="AB10" s="8">
        <f>IF(AB$3="","",COUNTA(AB5:AB9)-COUNTIF(AB5:AB9,"休")-COUNTIF(AB5:AB9,"有"))</f>
        <v/>
      </c>
      <c r="AC10" s="8">
        <f>IF(AC$3="","",COUNTA(AC5:AC9)-COUNTIF(AC5:AC9,"休")-COUNTIF(AC5:AC9,"有"))</f>
        <v/>
      </c>
      <c r="AD10" s="8">
        <f>IF(AD$3="","",COUNTA(AD5:AD9)-COUNTIF(AD5:AD9,"休")-COUNTIF(AD5:AD9,"有"))</f>
        <v/>
      </c>
      <c r="AE10" s="8">
        <f>IF(AE$3="","",COUNTA(AE5:AE9)-COUNTIF(AE5:AE9,"休")-COUNTIF(AE5:AE9,"有"))</f>
        <v/>
      </c>
      <c r="AF10" s="8">
        <f>IF(AF$3="","",COUNTA(AF5:AF9)-COUNTIF(AF5:AF9,"休")-COUNTIF(AF5:AF9,"有"))</f>
        <v/>
      </c>
    </row>
    <row r="12">
      <c r="A12" s="9" t="inlineStr">
        <is>
          <t>勤務記号：早 7-16 / 日 9-18 / 遅 13-22 / 夜 22-翌7 / 短 10-15 / 休 / 有（設定シートで変更可）</t>
        </is>
      </c>
    </row>
    <row r="13">
      <c r="A13" s="10" t="inlineStr">
        <is>
          <t>無料版｜全機能版はBOOTHで販売中　© Kentinua ｜ https://tools.kentinua.com/</t>
        </is>
      </c>
    </row>
  </sheetData>
  <mergeCells count="2">
    <mergeCell ref="AH3:AH4"/>
    <mergeCell ref="AG3:AG4"/>
  </mergeCells>
  <conditionalFormatting sqref="B3:AF10">
    <cfRule type="expression" priority="1" dxfId="0">
      <formula>B$3=""</formula>
    </cfRule>
    <cfRule type="expression" priority="2" dxfId="1">
      <formula>WEEKDAY(B$3)=1</formula>
    </cfRule>
    <cfRule type="expression" priority="3" dxfId="2">
      <formula>WEEKDAY(B$3)=7</formula>
    </cfRule>
  </conditionalFormatting>
  <conditionalFormatting sqref="B5:AF9">
    <cfRule type="expression" priority="4" dxfId="3">
      <formula>B5="休"</formula>
    </cfRule>
  </conditionalFormatting>
  <dataValidations count="1">
    <dataValidation sqref="B5:AF9" showDropDown="0" showInputMessage="0" showErrorMessage="0" allowBlank="1" type="list">
      <formula1>=設定!$A$7:$A$13</formula1>
    </dataValidation>
  </dataValidations>
  <pageMargins left="0.4" right="0.4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8" max="8"/>
    <col width="14" customWidth="1" min="9" max="9"/>
  </cols>
  <sheetData>
    <row r="1">
      <c r="A1" s="11" t="inlineStr">
        <is>
          <t>設定</t>
        </is>
      </c>
    </row>
    <row r="2">
      <c r="H2" s="12" t="inlineStr">
        <is>
          <t>祝日一覧（追加・修正できます）</t>
        </is>
      </c>
    </row>
    <row r="3">
      <c r="A3" s="13" t="inlineStr">
        <is>
          <t>年</t>
        </is>
      </c>
      <c r="B3" s="14" t="n">
        <v>2026</v>
      </c>
      <c r="H3" s="15" t="inlineStr">
        <is>
          <t>日付</t>
        </is>
      </c>
      <c r="I3" s="15" t="inlineStr">
        <is>
          <t>名称</t>
        </is>
      </c>
    </row>
    <row r="4">
      <c r="A4" s="13" t="inlineStr">
        <is>
          <t>月</t>
        </is>
      </c>
      <c r="B4" s="14" t="n">
        <v>11</v>
      </c>
      <c r="H4" s="16" t="inlineStr">
        <is>
          <t>※祝日の自動色分けは全機能版のみ</t>
        </is>
      </c>
    </row>
    <row r="5">
      <c r="H5" s="17" t="n"/>
    </row>
    <row r="6">
      <c r="A6" s="15" t="inlineStr">
        <is>
          <t>勤務記号</t>
        </is>
      </c>
      <c r="B6" s="15" t="inlineStr">
        <is>
          <t>開始</t>
        </is>
      </c>
      <c r="C6" s="15" t="inlineStr">
        <is>
          <t>終了</t>
        </is>
      </c>
      <c r="D6" s="15" t="inlineStr">
        <is>
          <t>休憩(時間)</t>
        </is>
      </c>
      <c r="E6" s="15" t="inlineStr">
        <is>
          <t>勤務時間</t>
        </is>
      </c>
      <c r="H6" s="17" t="n"/>
    </row>
    <row r="7">
      <c r="A7" s="18" t="inlineStr">
        <is>
          <t>早</t>
        </is>
      </c>
      <c r="B7" s="19" t="n">
        <v>0.2916666666666667</v>
      </c>
      <c r="C7" s="19" t="n">
        <v>0.6666666666666666</v>
      </c>
      <c r="D7" s="18" t="n">
        <v>1</v>
      </c>
      <c r="E7" s="20">
        <f>IF(B7="",IF(A7="有",8,0),MOD(C7-B7,1)*24-D7)</f>
        <v/>
      </c>
      <c r="H7" s="17" t="n"/>
    </row>
    <row r="8">
      <c r="A8" s="18" t="inlineStr">
        <is>
          <t>日</t>
        </is>
      </c>
      <c r="B8" s="19" t="n">
        <v>0.375</v>
      </c>
      <c r="C8" s="19" t="n">
        <v>0.75</v>
      </c>
      <c r="D8" s="18" t="n">
        <v>1</v>
      </c>
      <c r="E8" s="20">
        <f>IF(B8="",IF(A8="有",8,0),MOD(C8-B8,1)*24-D8)</f>
        <v/>
      </c>
      <c r="H8" s="17" t="n"/>
    </row>
    <row r="9">
      <c r="A9" s="18" t="inlineStr">
        <is>
          <t>遅</t>
        </is>
      </c>
      <c r="B9" s="19" t="n">
        <v>0.5416666666666666</v>
      </c>
      <c r="C9" s="19" t="n">
        <v>0.9166666666666666</v>
      </c>
      <c r="D9" s="18" t="n">
        <v>1</v>
      </c>
      <c r="E9" s="20">
        <f>IF(B9="",IF(A9="有",8,0),MOD(C9-B9,1)*24-D9)</f>
        <v/>
      </c>
      <c r="H9" s="17" t="n"/>
    </row>
    <row r="10">
      <c r="A10" s="18" t="inlineStr">
        <is>
          <t>夜</t>
        </is>
      </c>
      <c r="B10" s="19" t="n">
        <v>0.9166666666666666</v>
      </c>
      <c r="C10" s="19" t="n">
        <v>0.2916666666666667</v>
      </c>
      <c r="D10" s="18" t="n">
        <v>1</v>
      </c>
      <c r="E10" s="20">
        <f>IF(B10="",IF(A10="有",8,0),MOD(C10-B10,1)*24-D10)</f>
        <v/>
      </c>
      <c r="H10" s="17" t="n"/>
    </row>
    <row r="11">
      <c r="A11" s="18" t="inlineStr">
        <is>
          <t>短</t>
        </is>
      </c>
      <c r="B11" s="19" t="n">
        <v>0.4166666666666667</v>
      </c>
      <c r="C11" s="19" t="n">
        <v>0.625</v>
      </c>
      <c r="D11" s="18" t="n">
        <v>0</v>
      </c>
      <c r="E11" s="20">
        <f>IF(B11="",IF(A11="有",8,0),MOD(C11-B11,1)*24-D11)</f>
        <v/>
      </c>
      <c r="H11" s="17" t="n"/>
    </row>
    <row r="12">
      <c r="A12" s="18" t="inlineStr">
        <is>
          <t>休</t>
        </is>
      </c>
      <c r="B12" s="19" t="n"/>
      <c r="C12" s="19" t="n"/>
      <c r="D12" s="18" t="n"/>
      <c r="E12" s="20">
        <f>IF(B12="",IF(A12="有",8,0),MOD(C12-B12,1)*24-D12)</f>
        <v/>
      </c>
      <c r="H12" s="17" t="n"/>
    </row>
    <row r="13">
      <c r="A13" s="18" t="inlineStr">
        <is>
          <t>有</t>
        </is>
      </c>
      <c r="B13" s="19" t="n"/>
      <c r="C13" s="19" t="n"/>
      <c r="D13" s="18" t="n"/>
      <c r="E13" s="20">
        <f>IF(B13="",IF(A13="有",8,0),MOD(C13-B13,1)*24-D13)</f>
        <v/>
      </c>
      <c r="H13" s="17" t="n"/>
    </row>
    <row r="14">
      <c r="H14" s="17" t="n"/>
    </row>
    <row r="15">
      <c r="A15" s="21" t="inlineStr">
        <is>
          <t>※「夜」は日付をまたぐ勤務にも対応。「有」(有給)は8時間で計算します（E列を直接書き換え可）。</t>
        </is>
      </c>
      <c r="H15" s="17" t="n"/>
    </row>
    <row r="16">
      <c r="H16" s="17" t="n"/>
    </row>
    <row r="17">
      <c r="A17" s="10" t="inlineStr">
        <is>
          <t>無料版｜全機能版はBOOTHで販売中　© Kentinua ｜ https://tools.kentinua.com/</t>
        </is>
      </c>
      <c r="H17" s="17" t="n"/>
    </row>
    <row r="18">
      <c r="H18" s="17" t="n"/>
    </row>
    <row r="19">
      <c r="H19" s="17" t="n"/>
    </row>
    <row r="20">
      <c r="H20" s="17" t="n"/>
    </row>
    <row r="21">
      <c r="H21" s="17" t="n"/>
    </row>
    <row r="22">
      <c r="H22" s="17" t="n"/>
    </row>
    <row r="23">
      <c r="H23" s="17" t="n"/>
    </row>
    <row r="24">
      <c r="H24" s="17" t="n"/>
    </row>
    <row r="25">
      <c r="H25" s="17" t="n"/>
    </row>
    <row r="26">
      <c r="H26" s="17" t="n"/>
    </row>
    <row r="27">
      <c r="H27" s="17" t="n"/>
    </row>
    <row r="28">
      <c r="H28" s="17" t="n"/>
    </row>
    <row r="29">
      <c r="H29" s="17" t="n"/>
    </row>
    <row r="30">
      <c r="H30" s="17" t="n"/>
    </row>
    <row r="31">
      <c r="H31" s="17" t="n"/>
    </row>
    <row r="32">
      <c r="H32" s="17" t="n"/>
    </row>
    <row r="33">
      <c r="H33" s="17" t="n"/>
    </row>
    <row r="34">
      <c r="H34" s="17" t="n"/>
    </row>
    <row r="35">
      <c r="H35" s="17" t="n"/>
    </row>
    <row r="36">
      <c r="H36" s="17" t="n"/>
    </row>
    <row r="37">
      <c r="H37" s="17" t="n"/>
    </row>
    <row r="38">
      <c r="H38" s="17" t="n"/>
    </row>
    <row r="39">
      <c r="H39" s="17" t="n"/>
    </row>
    <row r="40">
      <c r="H40" s="17" t="n"/>
    </row>
    <row r="41">
      <c r="H41" s="17" t="n"/>
    </row>
    <row r="42">
      <c r="H42" s="17" t="n"/>
    </row>
    <row r="43">
      <c r="H43" s="17" t="n"/>
    </row>
    <row r="44">
      <c r="H44" s="17" t="n"/>
    </row>
    <row r="45">
      <c r="H45" s="17" t="n"/>
    </row>
    <row r="46">
      <c r="H46" s="17" t="n"/>
    </row>
    <row r="47">
      <c r="H47" s="17" t="n"/>
    </row>
    <row r="48">
      <c r="H48" s="17" t="n"/>
    </row>
    <row r="49">
      <c r="H49" s="17" t="n"/>
    </row>
    <row r="50">
      <c r="H50" s="17" t="n"/>
    </row>
    <row r="51">
      <c r="H51" s="17" t="n"/>
    </row>
    <row r="52">
      <c r="H52" s="17" t="n"/>
    </row>
    <row r="53">
      <c r="H53" s="17" t="n"/>
    </row>
    <row r="54">
      <c r="H54" s="17" t="n"/>
    </row>
    <row r="55">
      <c r="H55" s="17" t="n"/>
    </row>
    <row r="56">
      <c r="H56" s="17" t="n"/>
    </row>
    <row r="57">
      <c r="H57" s="17" t="n"/>
    </row>
    <row r="58">
      <c r="H58" s="17" t="n"/>
    </row>
    <row r="59">
      <c r="H59" s="17" t="n"/>
    </row>
    <row r="60">
      <c r="H60" s="17" t="n"/>
    </row>
    <row r="61">
      <c r="H61" s="17" t="n"/>
    </row>
    <row r="62">
      <c r="H62" s="17" t="n"/>
    </row>
    <row r="63">
      <c r="H63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2026-10-18T02:53:12Z</dcterms:created>
  <dcterms:modified xmlns:dcterms="http://purl.org/dc/terms/" xmlns:xsi="http://www.w3.org/2001/XMLSchema-instance" xsi:type="dcterms:W3CDTF">2026-10-18T02:53:12Z</dcterms:modified>
</cp:coreProperties>
</file>