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  <sheet xmlns:r="http://schemas.openxmlformats.org/officeDocument/2006/relationships" name="設定" sheetId="2" state="visible" r:id="rId2"/>
  </sheets>
  <definedNames>
    <definedName name="_xlnm.Print_Area" localSheetId="0">'見積書'!$A$1:$G$24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m/dd"/>
    <numFmt numFmtId="166" formatCode="&quot;¥&quot;#,##0"/>
    <numFmt numFmtId="167" formatCode="#,##0.##"/>
  </numFmts>
  <fonts count="14">
    <font>
      <name val="Calibri"/>
      <family val="2"/>
      <color theme="1"/>
      <sz val="11"/>
      <scheme val="minor"/>
    </font>
    <font>
      <name val="游ゴシック"/>
      <b val="1"/>
      <color rgb="001F3A5F"/>
      <sz val="13"/>
    </font>
    <font>
      <name val="游ゴシック"/>
      <b val="1"/>
      <sz val="10"/>
    </font>
    <font>
      <name val="游ゴシック"/>
      <sz val="10"/>
    </font>
    <font>
      <name val="游ゴシック"/>
      <color rgb="007A8794"/>
      <sz val="9"/>
    </font>
    <font>
      <name val="游ゴシック"/>
      <color rgb="007A8794"/>
      <sz val="8"/>
    </font>
    <font>
      <name val="游ゴシック"/>
      <b val="1"/>
      <color rgb="001F3A5F"/>
      <sz val="20"/>
    </font>
    <font>
      <name val="游ゴシック"/>
      <b val="1"/>
      <sz val="9"/>
    </font>
    <font>
      <name val="游ゴシック"/>
      <b val="1"/>
      <sz val="13"/>
    </font>
    <font>
      <name val="游ゴシック"/>
      <sz val="11"/>
    </font>
    <font>
      <name val="游ゴシック"/>
      <sz val="9"/>
    </font>
    <font>
      <name val="游ゴシック"/>
      <b val="1"/>
      <sz val="11"/>
    </font>
    <font>
      <name val="游ゴシック"/>
      <b val="1"/>
      <sz val="18"/>
    </font>
    <font>
      <name val="游ゴシック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AF0F7"/>
      </patternFill>
    </fill>
    <fill>
      <patternFill patternType="solid">
        <fgColor rgb="00FFFDE7"/>
      </patternFill>
    </fill>
    <fill>
      <patternFill patternType="solid">
        <fgColor rgb="001F3A5F"/>
      </patternFill>
    </fill>
    <fill>
      <patternFill patternType="solid">
        <fgColor rgb="00D6E2F0"/>
      </patternFill>
    </fill>
  </fills>
  <borders count="3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bottom style="medium">
        <color rgb="001F3A5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6" fillId="0" borderId="0" applyAlignment="1" pivotButton="0" quotePrefix="0" xfId="0">
      <alignment horizontal="center" vertical="center" wrapText="1"/>
    </xf>
    <xf numFmtId="0" fontId="8" fillId="3" borderId="2" pivotButton="0" quotePrefix="0" xfId="0"/>
    <xf numFmtId="0" fontId="9" fillId="0" borderId="0" pivotButton="0" quotePrefix="0" xfId="0"/>
    <xf numFmtId="0" fontId="7" fillId="0" borderId="0" pivotButton="0" quotePrefix="0" xfId="0"/>
    <xf numFmtId="0" fontId="3" fillId="3" borderId="0" applyAlignment="1" pivotButton="0" quotePrefix="0" xfId="0">
      <alignment horizontal="right"/>
    </xf>
    <xf numFmtId="165" fontId="3" fillId="3" borderId="0" applyAlignment="1" pivotButton="0" quotePrefix="0" xfId="0">
      <alignment horizontal="right"/>
    </xf>
    <xf numFmtId="0" fontId="2" fillId="0" borderId="0" pivotButton="0" quotePrefix="0" xfId="0"/>
    <xf numFmtId="0" fontId="0" fillId="3" borderId="0" pivotButton="0" quotePrefix="0" xfId="0"/>
    <xf numFmtId="165" fontId="3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166" fontId="12" fillId="0" borderId="2" applyAlignment="1" pivotButton="0" quotePrefix="0" xfId="0">
      <alignment horizontal="center"/>
    </xf>
    <xf numFmtId="0" fontId="1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3" borderId="1" pivotButton="0" quotePrefix="0" xfId="0"/>
    <xf numFmtId="167" fontId="3" fillId="3" borderId="1" pivotButton="0" quotePrefix="0" xfId="0"/>
    <xf numFmtId="0" fontId="3" fillId="3" borderId="1" applyAlignment="1" pivotButton="0" quotePrefix="0" xfId="0">
      <alignment horizontal="center" vertical="center" wrapText="1"/>
    </xf>
    <xf numFmtId="3" fontId="3" fillId="3" borderId="1" pivotButton="0" quotePrefix="0" xfId="0"/>
    <xf numFmtId="3" fontId="3" fillId="0" borderId="1" pivotButton="0" quotePrefix="0" xfId="0"/>
    <xf numFmtId="3" fontId="3" fillId="2" borderId="1" pivotButton="0" quotePrefix="0" xfId="0"/>
    <xf numFmtId="0" fontId="10" fillId="0" borderId="1" applyAlignment="1" pivotButton="0" quotePrefix="0" xfId="0">
      <alignment vertical="top" wrapText="1"/>
    </xf>
    <xf numFmtId="3" fontId="2" fillId="5" borderId="1" pivotButton="0" quotePrefix="0" xfId="0"/>
    <xf numFmtId="0" fontId="5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" customWidth="1" min="3" max="3"/>
    <col width="7" customWidth="1" min="4" max="4"/>
    <col width="12" customWidth="1" min="5" max="5"/>
    <col width="11" customWidth="1" min="6" max="6"/>
    <col width="14" customWidth="1" min="7" max="7"/>
  </cols>
  <sheetData>
    <row r="1" ht="34" customHeight="1">
      <c r="A1" s="1" t="inlineStr">
        <is>
          <t>御 見 積 書</t>
        </is>
      </c>
    </row>
    <row r="3">
      <c r="A3" s="2" t="inlineStr">
        <is>
          <t>株式会社サンプル</t>
        </is>
      </c>
      <c r="D3" s="3" t="inlineStr">
        <is>
          <t>御中</t>
        </is>
      </c>
      <c r="E3" s="4" t="inlineStr">
        <is>
          <t>見積番号</t>
        </is>
      </c>
      <c r="F3" s="5" t="inlineStr">
        <is>
          <t>Q-0001</t>
        </is>
      </c>
    </row>
    <row r="4">
      <c r="E4" s="4" t="inlineStr">
        <is>
          <t>発行日</t>
        </is>
      </c>
      <c r="F4" s="6" t="n">
        <v>46313</v>
      </c>
    </row>
    <row r="5">
      <c r="A5" s="7" t="inlineStr">
        <is>
          <t>件名：</t>
        </is>
      </c>
      <c r="B5" s="8" t="inlineStr">
        <is>
          <t>Webサイト制作一式</t>
        </is>
      </c>
      <c r="E5" s="4" t="inlineStr">
        <is>
          <t>有効期限</t>
        </is>
      </c>
      <c r="F5" s="9">
        <f>IF(F4="","",F4+設定!B8)</f>
        <v/>
      </c>
    </row>
    <row r="6">
      <c r="A6" s="10" t="inlineStr">
        <is>
          <t>下記のとおりお見積り申し上げます。</t>
        </is>
      </c>
    </row>
    <row r="7">
      <c r="E7" s="11">
        <f>設定!B3</f>
        <v/>
      </c>
    </row>
    <row r="8">
      <c r="A8" s="7" t="inlineStr">
        <is>
          <t>お見積金額（税込）</t>
        </is>
      </c>
      <c r="E8" s="10">
        <f>設定!B4</f>
        <v/>
      </c>
    </row>
    <row r="9" ht="28" customHeight="1">
      <c r="A9" s="12">
        <f>G22</f>
        <v/>
      </c>
      <c r="E9" s="10">
        <f>設定!B5</f>
        <v/>
      </c>
    </row>
    <row r="10">
      <c r="E10" s="10">
        <f>IF(設定!B6="","","登録番号："&amp;設定!B6)</f>
        <v/>
      </c>
    </row>
    <row r="11">
      <c r="E11" s="10" t="n"/>
    </row>
    <row r="13">
      <c r="A13" s="13" t="inlineStr">
        <is>
          <t>No</t>
        </is>
      </c>
      <c r="B13" s="13" t="inlineStr">
        <is>
          <t>品名・内容</t>
        </is>
      </c>
      <c r="C13" s="13" t="inlineStr">
        <is>
          <t>数量</t>
        </is>
      </c>
      <c r="D13" s="13" t="inlineStr">
        <is>
          <t>単位</t>
        </is>
      </c>
      <c r="E13" s="13" t="inlineStr">
        <is>
          <t>単価</t>
        </is>
      </c>
      <c r="F13" s="13" t="inlineStr">
        <is>
          <t>税率</t>
        </is>
      </c>
      <c r="G13" s="13" t="inlineStr">
        <is>
          <t>金額（税抜）</t>
        </is>
      </c>
    </row>
    <row r="14">
      <c r="A14" s="14" t="n">
        <v>1</v>
      </c>
      <c r="B14" s="15" t="inlineStr">
        <is>
          <t>Webサイト デザイン</t>
        </is>
      </c>
      <c r="C14" s="16" t="n">
        <v>1</v>
      </c>
      <c r="D14" s="17" t="inlineStr">
        <is>
          <t>式</t>
        </is>
      </c>
      <c r="E14" s="18" t="n">
        <v>150000</v>
      </c>
      <c r="F14" s="17" t="inlineStr">
        <is>
          <t>10%</t>
        </is>
      </c>
      <c r="G14" s="19">
        <f>IF(OR(C14="",E14=""),"",C14*E14)</f>
        <v/>
      </c>
    </row>
    <row r="15">
      <c r="A15" s="14" t="n">
        <v>2</v>
      </c>
      <c r="B15" s="15" t="inlineStr">
        <is>
          <t>ページ制作（下層）</t>
        </is>
      </c>
      <c r="C15" s="16" t="n">
        <v>5</v>
      </c>
      <c r="D15" s="17" t="inlineStr">
        <is>
          <t>P</t>
        </is>
      </c>
      <c r="E15" s="18" t="n">
        <v>20000</v>
      </c>
      <c r="F15" s="17" t="inlineStr">
        <is>
          <t>10%</t>
        </is>
      </c>
      <c r="G15" s="19">
        <f>IF(OR(C15="",E15=""),"",C15*E15)</f>
        <v/>
      </c>
    </row>
    <row r="16">
      <c r="A16" s="14" t="n">
        <v>3</v>
      </c>
      <c r="B16" s="15" t="inlineStr">
        <is>
          <t>お問い合わせフォーム設置</t>
        </is>
      </c>
      <c r="C16" s="16" t="n">
        <v>1</v>
      </c>
      <c r="D16" s="17" t="inlineStr">
        <is>
          <t>式</t>
        </is>
      </c>
      <c r="E16" s="18" t="n">
        <v>30000</v>
      </c>
      <c r="F16" s="17" t="inlineStr">
        <is>
          <t>10%</t>
        </is>
      </c>
      <c r="G16" s="19">
        <f>IF(OR(C16="",E16=""),"",C16*E16)</f>
        <v/>
      </c>
    </row>
    <row r="17">
      <c r="A17" s="14" t="n">
        <v>4</v>
      </c>
      <c r="B17" s="15" t="inlineStr">
        <is>
          <t>打ち合わせ用 お茶菓子</t>
        </is>
      </c>
      <c r="C17" s="16" t="n">
        <v>3</v>
      </c>
      <c r="D17" s="17" t="inlineStr">
        <is>
          <t>箱</t>
        </is>
      </c>
      <c r="E17" s="18" t="n">
        <v>1080</v>
      </c>
      <c r="F17" s="17" t="inlineStr">
        <is>
          <t>10%</t>
        </is>
      </c>
      <c r="G17" s="19">
        <f>IF(OR(C17="",E17=""),"",C17*E17)</f>
        <v/>
      </c>
    </row>
    <row r="18">
      <c r="A18" s="14" t="n">
        <v>5</v>
      </c>
      <c r="B18" s="15" t="inlineStr">
        <is>
          <t>サーバー初期設定</t>
        </is>
      </c>
      <c r="C18" s="16" t="n">
        <v>1</v>
      </c>
      <c r="D18" s="17" t="inlineStr">
        <is>
          <t>式</t>
        </is>
      </c>
      <c r="E18" s="18" t="n">
        <v>12345</v>
      </c>
      <c r="F18" s="17" t="inlineStr">
        <is>
          <t>10%</t>
        </is>
      </c>
      <c r="G18" s="19">
        <f>IF(OR(C18="",E18=""),"",C18*E18)</f>
        <v/>
      </c>
    </row>
    <row r="20">
      <c r="A20" s="7" t="inlineStr">
        <is>
          <t>備考</t>
        </is>
      </c>
      <c r="E20" s="20" t="inlineStr">
        <is>
          <t>小計（税抜）</t>
        </is>
      </c>
      <c r="F20" s="20" t="n"/>
      <c r="G20" s="20">
        <f>SUM($G$14:$G$18)</f>
        <v/>
      </c>
    </row>
    <row r="21">
      <c r="A21" s="21">
        <f>"振込先："&amp;設定!B7</f>
        <v/>
      </c>
      <c r="E21" s="20" t="inlineStr">
        <is>
          <t>消費税（10%）</t>
        </is>
      </c>
      <c r="F21" s="20" t="n"/>
      <c r="G21" s="20">
        <f>ROUNDDOWN(G20*0.1,0)</f>
        <v/>
      </c>
    </row>
    <row r="22">
      <c r="E22" s="22" t="inlineStr">
        <is>
          <t>合計（税込）</t>
        </is>
      </c>
      <c r="F22" s="22" t="n"/>
      <c r="G22" s="22">
        <f>G20+G21</f>
        <v/>
      </c>
    </row>
    <row r="23"/>
    <row r="24">
      <c r="A24" s="23" t="inlineStr">
        <is>
          <t>無料版｜全機能版はBOOTHで販売中　© Kentinua ｜ https://tools.kentinua.com/</t>
        </is>
      </c>
    </row>
  </sheetData>
  <mergeCells count="15">
    <mergeCell ref="F3:G3"/>
    <mergeCell ref="F4:G4"/>
    <mergeCell ref="E10:G10"/>
    <mergeCell ref="E20:F20"/>
    <mergeCell ref="A1:G1"/>
    <mergeCell ref="A21:D23"/>
    <mergeCell ref="E11:G11"/>
    <mergeCell ref="F5:G5"/>
    <mergeCell ref="E8:G8"/>
    <mergeCell ref="A9:C9"/>
    <mergeCell ref="E9:G9"/>
    <mergeCell ref="A3:C3"/>
    <mergeCell ref="E22:F22"/>
    <mergeCell ref="E7:G7"/>
    <mergeCell ref="E21:F21"/>
  </mergeCells>
  <dataValidations count="1">
    <dataValidation sqref="F14 F15 F16 F17 F18" showDropDown="0" showInputMessage="0" showErrorMessage="0" allowBlank="1" type="list">
      <formula1>"10%"</formula1>
    </dataValidation>
  </dataValidations>
  <pageMargins left="0.4" right="0.4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0" customWidth="1" min="2" max="2"/>
  </cols>
  <sheetData>
    <row r="1">
      <c r="A1" s="24" t="inlineStr">
        <is>
          <t>設定（ここに一度入力すれば見積書に反映されます）</t>
        </is>
      </c>
    </row>
    <row r="3">
      <c r="A3" s="25" t="inlineStr">
        <is>
          <t>発行者名（屋号・会社名）</t>
        </is>
      </c>
      <c r="B3" s="15" t="inlineStr">
        <is>
          <t>Kentinua商店</t>
        </is>
      </c>
    </row>
    <row r="4">
      <c r="A4" s="25" t="inlineStr">
        <is>
          <t>郵便番号・住所</t>
        </is>
      </c>
      <c r="B4" s="15" t="inlineStr">
        <is>
          <t>〒000-0000 東京都〇〇区〇〇1-2-3</t>
        </is>
      </c>
    </row>
    <row r="5">
      <c r="A5" s="25" t="inlineStr">
        <is>
          <t>電話・メール</t>
        </is>
      </c>
      <c r="B5" s="15" t="inlineStr">
        <is>
          <t>000-0000-0000 / info@example.com</t>
        </is>
      </c>
    </row>
    <row r="6">
      <c r="A6" s="25" t="inlineStr">
        <is>
          <t>登録番号（インボイス）</t>
        </is>
      </c>
      <c r="B6" s="15" t="inlineStr">
        <is>
          <t>T1234567890123</t>
        </is>
      </c>
    </row>
    <row r="7">
      <c r="A7" s="25" t="inlineStr">
        <is>
          <t>振込先</t>
        </is>
      </c>
      <c r="B7" s="15" t="inlineStr">
        <is>
          <t>〇〇銀行 〇〇支店 普通 1234567</t>
        </is>
      </c>
    </row>
    <row r="8">
      <c r="A8" s="25" t="inlineStr">
        <is>
          <t>有効期限（日数）</t>
        </is>
      </c>
      <c r="B8" s="15" t="n">
        <v>30</v>
      </c>
    </row>
    <row r="12">
      <c r="A12" s="26" t="inlineStr">
        <is>
          <t>※黄色のセルが入力欄です。登録番号は「T」＋13桁で入力してください。</t>
        </is>
      </c>
    </row>
    <row r="15">
      <c r="A15" s="23" t="inlineStr">
        <is>
          <t>無料版｜全機能版はBOOTHで販売中　© Kentinua ｜ https://tools.kentinua.com/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2026-10-18T02:53:11Z</dcterms:created>
  <dcterms:modified xmlns:dcterms="http://purl.org/dc/terms/" xmlns:xsi="http://www.w3.org/2001/XMLSchema-instance" xsi:type="dcterms:W3CDTF">2026-10-18T02:53:11Z</dcterms:modified>
</cp:coreProperties>
</file>